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chellma/Box Sync/Faculty Collaboration (OSU Folder Admin)/Graduate Issues/GTA Work Load/"/>
    </mc:Choice>
  </mc:AlternateContent>
  <xr:revisionPtr revIDLastSave="0" documentId="8_{9B9369B4-B856-5743-A482-795A78DAC1B2}" xr6:coauthVersionLast="36" xr6:coauthVersionMax="36" xr10:uidLastSave="{00000000-0000-0000-0000-000000000000}"/>
  <bookViews>
    <workbookView xWindow="0" yWindow="460" windowWidth="25600" windowHeight="15000" xr2:uid="{00000000-000D-0000-FFFF-FFFF00000000}"/>
  </bookViews>
  <sheets>
    <sheet name="TA-Loads per Course" sheetId="4" r:id="rId1"/>
  </sheets>
  <definedNames>
    <definedName name="_xlnm.Print_Area" localSheetId="0">'TA-Loads per Course'!$A$1:$L$57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4" l="1"/>
  <c r="H40" i="4"/>
  <c r="I38" i="4"/>
  <c r="I40" i="4"/>
  <c r="J38" i="4"/>
  <c r="J40" i="4"/>
  <c r="K38" i="4"/>
  <c r="K40" i="4"/>
  <c r="L38" i="4"/>
  <c r="L40" i="4"/>
  <c r="M38" i="4"/>
  <c r="M40" i="4"/>
  <c r="N38" i="4"/>
  <c r="N40" i="4"/>
  <c r="O38" i="4"/>
  <c r="O40" i="4"/>
  <c r="D38" i="4"/>
  <c r="E38" i="4"/>
  <c r="F38" i="4"/>
  <c r="G38" i="4"/>
  <c r="C38" i="4"/>
  <c r="C40" i="4" s="1"/>
  <c r="H30" i="4"/>
  <c r="H32" i="4"/>
  <c r="H18" i="4"/>
  <c r="H20" i="4" s="1"/>
  <c r="H23" i="4" s="1"/>
  <c r="H55" i="4" s="1"/>
  <c r="H56" i="4" s="1"/>
  <c r="H57" i="4" s="1"/>
  <c r="H46" i="4"/>
  <c r="H10" i="4"/>
  <c r="M51" i="4"/>
  <c r="N51" i="4"/>
  <c r="O51" i="4"/>
  <c r="F51" i="4"/>
  <c r="M46" i="4"/>
  <c r="N46" i="4"/>
  <c r="O46" i="4"/>
  <c r="F46" i="4"/>
  <c r="O10" i="4"/>
  <c r="O23" i="4" s="1"/>
  <c r="O55" i="4" s="1"/>
  <c r="O56" i="4" s="1"/>
  <c r="O57" i="4" s="1"/>
  <c r="O18" i="4"/>
  <c r="O20" i="4"/>
  <c r="O30" i="4"/>
  <c r="O32" i="4"/>
  <c r="F40" i="4"/>
  <c r="M30" i="4"/>
  <c r="M32" i="4"/>
  <c r="N30" i="4"/>
  <c r="N32" i="4"/>
  <c r="F30" i="4"/>
  <c r="F32" i="4"/>
  <c r="M18" i="4"/>
  <c r="M20" i="4"/>
  <c r="N18" i="4"/>
  <c r="N20" i="4"/>
  <c r="F18" i="4"/>
  <c r="F20" i="4"/>
  <c r="N10" i="4"/>
  <c r="M10" i="4"/>
  <c r="M23" i="4" s="1"/>
  <c r="M55" i="4" s="1"/>
  <c r="M56" i="4" s="1"/>
  <c r="M57" i="4" s="1"/>
  <c r="F10" i="4"/>
  <c r="C10" i="4"/>
  <c r="D10" i="4"/>
  <c r="E10" i="4"/>
  <c r="G10" i="4"/>
  <c r="I10" i="4"/>
  <c r="J10" i="4"/>
  <c r="K10" i="4"/>
  <c r="L10" i="4"/>
  <c r="C18" i="4"/>
  <c r="C20" i="4" s="1"/>
  <c r="D18" i="4"/>
  <c r="D20" i="4"/>
  <c r="D23" i="4"/>
  <c r="E18" i="4"/>
  <c r="E20" i="4"/>
  <c r="G18" i="4"/>
  <c r="G20" i="4"/>
  <c r="I18" i="4"/>
  <c r="I20" i="4"/>
  <c r="J18" i="4"/>
  <c r="J20" i="4"/>
  <c r="J23" i="4"/>
  <c r="J55" i="4" s="1"/>
  <c r="J56" i="4" s="1"/>
  <c r="J57" i="4" s="1"/>
  <c r="K18" i="4"/>
  <c r="K20" i="4"/>
  <c r="L18" i="4"/>
  <c r="L20" i="4" s="1"/>
  <c r="C30" i="4"/>
  <c r="C32" i="4"/>
  <c r="D30" i="4"/>
  <c r="D32" i="4"/>
  <c r="E30" i="4"/>
  <c r="E32" i="4"/>
  <c r="G30" i="4"/>
  <c r="G32" i="4" s="1"/>
  <c r="I30" i="4"/>
  <c r="I32" i="4"/>
  <c r="J30" i="4"/>
  <c r="J32" i="4"/>
  <c r="K30" i="4"/>
  <c r="K32" i="4"/>
  <c r="L30" i="4"/>
  <c r="L32" i="4" s="1"/>
  <c r="D40" i="4"/>
  <c r="D46" i="4"/>
  <c r="D51" i="4"/>
  <c r="D55" i="4"/>
  <c r="D56" i="4"/>
  <c r="D57" i="4" s="1"/>
  <c r="J46" i="4"/>
  <c r="J51" i="4"/>
  <c r="E40" i="4"/>
  <c r="G40" i="4"/>
  <c r="I23" i="4"/>
  <c r="I55" i="4" s="1"/>
  <c r="I56" i="4" s="1"/>
  <c r="I57" i="4" s="1"/>
  <c r="I46" i="4"/>
  <c r="I51" i="4"/>
  <c r="C46" i="4"/>
  <c r="E46" i="4"/>
  <c r="G46" i="4"/>
  <c r="K46" i="4"/>
  <c r="L46" i="4"/>
  <c r="C51" i="4"/>
  <c r="E51" i="4"/>
  <c r="G51" i="4"/>
  <c r="K51" i="4"/>
  <c r="L51" i="4"/>
  <c r="N23" i="4"/>
  <c r="N55" i="4"/>
  <c r="F23" i="4"/>
  <c r="F55" i="4" s="1"/>
  <c r="F56" i="4" s="1"/>
  <c r="F57" i="4" s="1"/>
  <c r="E23" i="4"/>
  <c r="E55" i="4" s="1"/>
  <c r="E56" i="4" s="1"/>
  <c r="E57" i="4" s="1"/>
  <c r="K23" i="4"/>
  <c r="K55" i="4" s="1"/>
  <c r="K56" i="4" s="1"/>
  <c r="K57" i="4" s="1"/>
  <c r="G23" i="4"/>
  <c r="N56" i="4"/>
  <c r="N57" i="4"/>
  <c r="L23" i="4" l="1"/>
  <c r="L55" i="4" s="1"/>
  <c r="L56" i="4" s="1"/>
  <c r="L57" i="4" s="1"/>
  <c r="C23" i="4"/>
  <c r="C55" i="4" s="1"/>
  <c r="C56" i="4" s="1"/>
  <c r="C57" i="4" s="1"/>
  <c r="G55" i="4"/>
  <c r="G56" i="4" s="1"/>
  <c r="G57" i="4" s="1"/>
</calcChain>
</file>

<file path=xl/sharedStrings.xml><?xml version="1.0" encoding="utf-8"?>
<sst xmlns="http://schemas.openxmlformats.org/spreadsheetml/2006/main" count="60" uniqueCount="46">
  <si>
    <t>Course</t>
  </si>
  <si>
    <t>Preparation for lab</t>
  </si>
  <si>
    <t>Preparation for recitation</t>
  </si>
  <si>
    <t>TA meeting</t>
  </si>
  <si>
    <t>Miscellaneous</t>
  </si>
  <si>
    <t>Subtotal [hours/week]</t>
  </si>
  <si>
    <t>Lab contact</t>
  </si>
  <si>
    <t>Recitation contact</t>
  </si>
  <si>
    <t>Grading</t>
  </si>
  <si>
    <t>Subtotal [hours/section/week]</t>
  </si>
  <si>
    <t>Sections / TA</t>
  </si>
  <si>
    <t>Total routine weekly time commitment</t>
  </si>
  <si>
    <t>Proctoring</t>
  </si>
  <si>
    <t>Subtotal [hours/event]</t>
  </si>
  <si>
    <t>Number of "events"/term</t>
  </si>
  <si>
    <t>Subtotal [hours/term]</t>
  </si>
  <si>
    <t>Finals week</t>
  </si>
  <si>
    <t>Proctoring other courses</t>
  </si>
  <si>
    <t>Set-up and Shut-down</t>
  </si>
  <si>
    <t>Set-up before term</t>
  </si>
  <si>
    <t>Shut-down after term</t>
  </si>
  <si>
    <t>Summary, averages</t>
  </si>
  <si>
    <t>TA Hours</t>
  </si>
  <si>
    <t>Average</t>
  </si>
  <si>
    <t>FTE</t>
  </si>
  <si>
    <t>Routine weekly time commitment for weeks 1-10 of term, independent of number of sections</t>
  </si>
  <si>
    <t xml:space="preserve"> (e.g., preparation, office hours, TA meetings) [hours / week, in weeks 1-10]</t>
  </si>
  <si>
    <t>Non-routine time commitment for a few special events in weeks 1-10 of term</t>
  </si>
  <si>
    <t>Routine weekly time commitment in weeks 1-10 of term, proportional to number of sections</t>
  </si>
  <si>
    <t>(e.g., contact, grading homework, lab reports)  [hours / section / week, in weeks 1-10]</t>
  </si>
  <si>
    <t>Grading, attendance</t>
  </si>
  <si>
    <t>Review Sessions</t>
  </si>
  <si>
    <t>(e.g., proctoring and grading mid-term exams) [hours/event]</t>
  </si>
  <si>
    <t>(e.g., grading major lab reports, major problem sets) [hours/event]</t>
  </si>
  <si>
    <t>Preparing keys</t>
  </si>
  <si>
    <t>Grading problem sets, lab reports, extra lab sections</t>
  </si>
  <si>
    <t>parad</t>
  </si>
  <si>
    <t>lab</t>
  </si>
  <si>
    <t>rec</t>
  </si>
  <si>
    <t>20x</t>
  </si>
  <si>
    <t>21x-S</t>
  </si>
  <si>
    <t>21x-T</t>
  </si>
  <si>
    <t>Number of labs per term</t>
  </si>
  <si>
    <t>NOT</t>
  </si>
  <si>
    <t>CHECKED</t>
  </si>
  <si>
    <t>Office hours, worm 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</si>
</sst>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Cambria"/>
      <family val="1"/>
      <scheme val="major"/>
    </font>
    <font>
      <b/>
      <sz val="12"/>
      <name val="Arial"/>
      <family val="2"/>
    </font>
    <font>
      <b/>
      <sz val="1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3" fillId="0" borderId="1" xfId="0" applyFont="1" applyFill="1" applyBorder="1"/>
    <xf numFmtId="0" fontId="2" fillId="0" borderId="0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2" fillId="0" borderId="0" xfId="0" applyFont="1" applyFill="1"/>
    <xf numFmtId="0" fontId="2" fillId="0" borderId="0" xfId="0" applyFont="1"/>
    <xf numFmtId="0" fontId="2" fillId="3" borderId="1" xfId="0" applyFont="1" applyFill="1" applyBorder="1"/>
    <xf numFmtId="0" fontId="3" fillId="3" borderId="1" xfId="0" applyFont="1" applyFill="1" applyBorder="1"/>
    <xf numFmtId="0" fontId="2" fillId="0" borderId="0" xfId="0" applyFont="1" applyBorder="1"/>
    <xf numFmtId="0" fontId="3" fillId="0" borderId="1" xfId="0" applyNumberFormat="1" applyFont="1" applyFill="1" applyBorder="1"/>
    <xf numFmtId="0" fontId="2" fillId="0" borderId="1" xfId="0" applyFont="1" applyFill="1" applyBorder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Fill="1" applyBorder="1"/>
    <xf numFmtId="9" fontId="3" fillId="0" borderId="1" xfId="1" applyFont="1" applyBorder="1"/>
    <xf numFmtId="2" fontId="3" fillId="0" borderId="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zoomScale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30" sqref="E30"/>
    </sheetView>
  </sheetViews>
  <sheetFormatPr baseColWidth="10" defaultColWidth="8.83203125" defaultRowHeight="16"/>
  <cols>
    <col min="1" max="1" width="100.83203125" style="7" customWidth="1"/>
    <col min="2" max="2" width="89" style="7" bestFit="1" customWidth="1"/>
    <col min="3" max="3" width="7" style="6" bestFit="1" customWidth="1"/>
    <col min="4" max="4" width="11.1640625" style="6" bestFit="1" customWidth="1"/>
    <col min="5" max="7" width="7" style="6" bestFit="1" customWidth="1"/>
    <col min="8" max="8" width="7.1640625" style="6" customWidth="1"/>
    <col min="9" max="9" width="7" style="6" bestFit="1" customWidth="1"/>
    <col min="10" max="10" width="9.33203125" style="6" bestFit="1" customWidth="1"/>
    <col min="11" max="11" width="11.83203125" style="6" bestFit="1" customWidth="1"/>
    <col min="12" max="12" width="7" style="6" bestFit="1" customWidth="1"/>
    <col min="13" max="13" width="7.1640625" style="6" bestFit="1" customWidth="1"/>
    <col min="14" max="14" width="5.6640625" style="6" bestFit="1" customWidth="1"/>
    <col min="15" max="15" width="11.1640625" style="6" bestFit="1" customWidth="1"/>
    <col min="16" max="16384" width="8.83203125" style="7"/>
  </cols>
  <sheetData>
    <row r="1" spans="1:15" s="3" customFormat="1">
      <c r="A1" s="1" t="s">
        <v>0</v>
      </c>
      <c r="B1" s="2"/>
      <c r="C1" s="2">
        <v>104</v>
      </c>
      <c r="D1" s="2">
        <v>106</v>
      </c>
      <c r="E1" s="2" t="s">
        <v>39</v>
      </c>
      <c r="F1" s="2" t="s">
        <v>39</v>
      </c>
      <c r="G1" s="2" t="s">
        <v>40</v>
      </c>
      <c r="H1" s="2" t="s">
        <v>41</v>
      </c>
      <c r="I1" s="2">
        <v>221</v>
      </c>
      <c r="J1" s="2">
        <v>331</v>
      </c>
      <c r="K1" s="2">
        <v>411</v>
      </c>
      <c r="L1" s="2">
        <v>415</v>
      </c>
      <c r="M1" s="2" t="s">
        <v>36</v>
      </c>
      <c r="N1" s="2">
        <v>365</v>
      </c>
      <c r="O1" s="2">
        <v>481</v>
      </c>
    </row>
    <row r="2" spans="1:15" s="3" customFormat="1" ht="14.5" customHeight="1">
      <c r="A2" s="1"/>
      <c r="B2" s="4"/>
      <c r="C2" s="2"/>
      <c r="D2" s="2" t="s">
        <v>43</v>
      </c>
      <c r="E2" s="2" t="s">
        <v>37</v>
      </c>
      <c r="F2" s="2" t="s">
        <v>38</v>
      </c>
      <c r="G2" s="2"/>
      <c r="H2" s="2"/>
      <c r="I2" s="2"/>
      <c r="J2" s="2"/>
      <c r="K2" s="2"/>
      <c r="L2" s="2"/>
      <c r="M2" s="2"/>
      <c r="N2" s="2"/>
      <c r="O2" s="2" t="s">
        <v>43</v>
      </c>
    </row>
    <row r="3" spans="1:15" s="6" customFormat="1" ht="15.5" customHeight="1">
      <c r="A3" s="1" t="s">
        <v>25</v>
      </c>
      <c r="B3" s="5"/>
      <c r="C3" s="2"/>
      <c r="D3" s="2" t="s">
        <v>44</v>
      </c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44</v>
      </c>
    </row>
    <row r="4" spans="1:15" s="6" customFormat="1">
      <c r="A4" s="1"/>
      <c r="B4" s="5" t="s">
        <v>26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6" customFormat="1">
      <c r="A5" s="1">
        <v>5</v>
      </c>
      <c r="B5" s="5" t="s">
        <v>1</v>
      </c>
      <c r="C5" s="2">
        <v>1</v>
      </c>
      <c r="D5" s="2">
        <v>1</v>
      </c>
      <c r="E5" s="2">
        <v>1</v>
      </c>
      <c r="F5" s="2">
        <v>0</v>
      </c>
      <c r="G5" s="2">
        <v>1</v>
      </c>
      <c r="H5" s="2">
        <v>1</v>
      </c>
      <c r="I5" s="2">
        <v>0</v>
      </c>
      <c r="J5" s="2">
        <v>1</v>
      </c>
      <c r="K5" s="2">
        <v>3</v>
      </c>
      <c r="L5" s="2">
        <v>3</v>
      </c>
      <c r="M5" s="2">
        <v>3.5</v>
      </c>
      <c r="N5" s="2">
        <v>1</v>
      </c>
      <c r="O5" s="2">
        <v>1</v>
      </c>
    </row>
    <row r="6" spans="1:15" s="6" customFormat="1">
      <c r="A6" s="1">
        <v>6</v>
      </c>
      <c r="B6" s="5" t="s">
        <v>2</v>
      </c>
      <c r="C6" s="2">
        <v>0</v>
      </c>
      <c r="D6" s="2">
        <v>0</v>
      </c>
      <c r="E6" s="2">
        <v>0</v>
      </c>
      <c r="F6" s="2">
        <v>2</v>
      </c>
      <c r="G6" s="2">
        <v>0</v>
      </c>
      <c r="H6" s="2">
        <v>0</v>
      </c>
      <c r="I6" s="2">
        <v>2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</row>
    <row r="7" spans="1:15">
      <c r="A7" s="1">
        <v>7</v>
      </c>
      <c r="B7" s="5" t="s">
        <v>45</v>
      </c>
      <c r="C7" s="2">
        <v>2</v>
      </c>
      <c r="D7" s="2">
        <v>2</v>
      </c>
      <c r="E7" s="2">
        <v>2</v>
      </c>
      <c r="F7" s="2">
        <v>2</v>
      </c>
      <c r="G7" s="2">
        <v>2</v>
      </c>
      <c r="H7" s="2">
        <v>2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2</v>
      </c>
      <c r="O7" s="2">
        <v>2</v>
      </c>
    </row>
    <row r="8" spans="1:15">
      <c r="A8" s="1">
        <v>8</v>
      </c>
      <c r="B8" s="5" t="s">
        <v>3</v>
      </c>
      <c r="C8" s="2">
        <v>0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0.5</v>
      </c>
      <c r="L8" s="2">
        <v>0.5</v>
      </c>
      <c r="M8" s="2">
        <v>2.5</v>
      </c>
      <c r="N8" s="2">
        <v>1</v>
      </c>
      <c r="O8" s="2">
        <v>1</v>
      </c>
    </row>
    <row r="9" spans="1:15">
      <c r="A9" s="1">
        <v>9</v>
      </c>
      <c r="B9" s="5" t="s">
        <v>4</v>
      </c>
      <c r="C9" s="2">
        <v>0</v>
      </c>
      <c r="D9" s="2">
        <v>0</v>
      </c>
      <c r="E9" s="2">
        <v>0</v>
      </c>
      <c r="F9" s="2">
        <v>3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0.5</v>
      </c>
      <c r="N9" s="2">
        <v>0</v>
      </c>
      <c r="O9" s="2">
        <v>0</v>
      </c>
    </row>
    <row r="10" spans="1:15" s="10" customFormat="1">
      <c r="A10" s="8">
        <v>10</v>
      </c>
      <c r="B10" s="9" t="s">
        <v>5</v>
      </c>
      <c r="C10" s="9">
        <f>SUM(C5:C9)</f>
        <v>3</v>
      </c>
      <c r="D10" s="9">
        <f t="shared" ref="D10:O10" si="0">SUM(D5:D9)</f>
        <v>4</v>
      </c>
      <c r="E10" s="9">
        <f t="shared" si="0"/>
        <v>4</v>
      </c>
      <c r="F10" s="9">
        <f t="shared" si="0"/>
        <v>8</v>
      </c>
      <c r="G10" s="9">
        <f t="shared" si="0"/>
        <v>4</v>
      </c>
      <c r="H10" s="9">
        <f t="shared" si="0"/>
        <v>4</v>
      </c>
      <c r="I10" s="9">
        <f t="shared" si="0"/>
        <v>5</v>
      </c>
      <c r="J10" s="9">
        <f t="shared" si="0"/>
        <v>4</v>
      </c>
      <c r="K10" s="9">
        <f t="shared" si="0"/>
        <v>5.5</v>
      </c>
      <c r="L10" s="9">
        <f t="shared" si="0"/>
        <v>5.5</v>
      </c>
      <c r="M10" s="9">
        <f t="shared" si="0"/>
        <v>8.5</v>
      </c>
      <c r="N10" s="9">
        <f t="shared" si="0"/>
        <v>4</v>
      </c>
      <c r="O10" s="9">
        <f t="shared" si="0"/>
        <v>4</v>
      </c>
    </row>
    <row r="11" spans="1:15" s="6" customFormat="1">
      <c r="A11" s="1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6" customFormat="1">
      <c r="A12" s="1" t="s">
        <v>28</v>
      </c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6" customFormat="1">
      <c r="A13" s="1"/>
      <c r="B13" s="5" t="s">
        <v>29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6" customFormat="1" ht="12.75" customHeight="1">
      <c r="A14" s="1">
        <v>14</v>
      </c>
      <c r="B14" s="5" t="s">
        <v>6</v>
      </c>
      <c r="C14" s="2">
        <v>2</v>
      </c>
      <c r="D14" s="2">
        <v>2</v>
      </c>
      <c r="E14" s="2">
        <v>2</v>
      </c>
      <c r="F14" s="2">
        <v>0</v>
      </c>
      <c r="G14" s="2">
        <v>2</v>
      </c>
      <c r="H14" s="2">
        <v>3</v>
      </c>
      <c r="I14" s="2">
        <v>0</v>
      </c>
      <c r="J14" s="2">
        <v>2</v>
      </c>
      <c r="K14" s="2">
        <v>2.5</v>
      </c>
      <c r="L14" s="2">
        <v>2.5</v>
      </c>
      <c r="M14" s="2">
        <v>3.5</v>
      </c>
      <c r="N14" s="2">
        <v>3</v>
      </c>
      <c r="O14" s="2">
        <v>3</v>
      </c>
    </row>
    <row r="15" spans="1:15" s="6" customFormat="1" ht="12.75" customHeight="1">
      <c r="A15" s="1">
        <v>15</v>
      </c>
      <c r="B15" s="5" t="s">
        <v>7</v>
      </c>
      <c r="C15" s="2">
        <v>0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1:15" s="6" customFormat="1">
      <c r="A16" s="1">
        <v>16</v>
      </c>
      <c r="B16" s="5" t="s">
        <v>30</v>
      </c>
      <c r="C16" s="2">
        <v>1.5</v>
      </c>
      <c r="D16" s="2">
        <v>1</v>
      </c>
      <c r="E16" s="2">
        <v>1</v>
      </c>
      <c r="F16" s="2">
        <v>1</v>
      </c>
      <c r="G16" s="2">
        <v>1</v>
      </c>
      <c r="H16" s="2">
        <v>1.25</v>
      </c>
      <c r="I16" s="2">
        <v>1</v>
      </c>
      <c r="J16" s="2">
        <v>1</v>
      </c>
      <c r="K16" s="2">
        <v>5</v>
      </c>
      <c r="L16" s="2">
        <v>4</v>
      </c>
      <c r="M16" s="2">
        <v>6</v>
      </c>
      <c r="N16" s="2">
        <v>0</v>
      </c>
      <c r="O16" s="2">
        <v>2</v>
      </c>
    </row>
    <row r="17" spans="1:15" s="6" customFormat="1" ht="12.75" customHeight="1">
      <c r="A17" s="1">
        <v>17</v>
      </c>
      <c r="B17" s="5" t="s">
        <v>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</row>
    <row r="18" spans="1:15" s="3" customFormat="1" ht="12.75" customHeight="1">
      <c r="A18" s="1">
        <v>18</v>
      </c>
      <c r="B18" s="5" t="s">
        <v>9</v>
      </c>
      <c r="C18" s="11">
        <f>SUM(C14:C17)</f>
        <v>3.5</v>
      </c>
      <c r="D18" s="11">
        <f t="shared" ref="D18:O18" si="1">SUM(D14:D17)</f>
        <v>3</v>
      </c>
      <c r="E18" s="11">
        <f t="shared" si="1"/>
        <v>3</v>
      </c>
      <c r="F18" s="11">
        <f t="shared" si="1"/>
        <v>2</v>
      </c>
      <c r="G18" s="11">
        <f t="shared" si="1"/>
        <v>3</v>
      </c>
      <c r="H18" s="11">
        <f t="shared" si="1"/>
        <v>4.25</v>
      </c>
      <c r="I18" s="11">
        <f t="shared" si="1"/>
        <v>2</v>
      </c>
      <c r="J18" s="11">
        <f t="shared" si="1"/>
        <v>3</v>
      </c>
      <c r="K18" s="11">
        <f t="shared" si="1"/>
        <v>7.5</v>
      </c>
      <c r="L18" s="11">
        <f t="shared" si="1"/>
        <v>6.5</v>
      </c>
      <c r="M18" s="11">
        <f t="shared" si="1"/>
        <v>9.5</v>
      </c>
      <c r="N18" s="11">
        <f t="shared" si="1"/>
        <v>3</v>
      </c>
      <c r="O18" s="11">
        <f t="shared" si="1"/>
        <v>5</v>
      </c>
    </row>
    <row r="19" spans="1:15" s="6" customFormat="1">
      <c r="A19" s="12">
        <v>19</v>
      </c>
      <c r="B19" s="5" t="s">
        <v>10</v>
      </c>
      <c r="C19" s="2">
        <v>4</v>
      </c>
      <c r="D19" s="2">
        <v>4</v>
      </c>
      <c r="E19" s="2">
        <v>4</v>
      </c>
      <c r="F19" s="11">
        <v>6</v>
      </c>
      <c r="G19" s="2">
        <v>4</v>
      </c>
      <c r="H19" s="2">
        <v>3</v>
      </c>
      <c r="I19" s="2">
        <v>6</v>
      </c>
      <c r="J19" s="2">
        <v>4</v>
      </c>
      <c r="K19" s="2">
        <v>2</v>
      </c>
      <c r="L19" s="2">
        <v>2</v>
      </c>
      <c r="M19" s="2">
        <v>1</v>
      </c>
      <c r="N19" s="2">
        <v>2</v>
      </c>
      <c r="O19" s="2">
        <v>3</v>
      </c>
    </row>
    <row r="20" spans="1:15" s="3" customFormat="1">
      <c r="A20" s="8">
        <v>20</v>
      </c>
      <c r="B20" s="9" t="s">
        <v>5</v>
      </c>
      <c r="C20" s="9">
        <f>+C19*C18</f>
        <v>14</v>
      </c>
      <c r="D20" s="9">
        <f t="shared" ref="D20:O20" si="2">+D19*D18</f>
        <v>12</v>
      </c>
      <c r="E20" s="9">
        <f t="shared" si="2"/>
        <v>12</v>
      </c>
      <c r="F20" s="9">
        <f t="shared" si="2"/>
        <v>12</v>
      </c>
      <c r="G20" s="9">
        <f t="shared" si="2"/>
        <v>12</v>
      </c>
      <c r="H20" s="9">
        <f t="shared" si="2"/>
        <v>12.75</v>
      </c>
      <c r="I20" s="9">
        <f t="shared" si="2"/>
        <v>12</v>
      </c>
      <c r="J20" s="9">
        <f t="shared" si="2"/>
        <v>12</v>
      </c>
      <c r="K20" s="9">
        <f t="shared" si="2"/>
        <v>15</v>
      </c>
      <c r="L20" s="9">
        <f t="shared" si="2"/>
        <v>13</v>
      </c>
      <c r="M20" s="9">
        <f t="shared" si="2"/>
        <v>9.5</v>
      </c>
      <c r="N20" s="9">
        <f t="shared" si="2"/>
        <v>6</v>
      </c>
      <c r="O20" s="9">
        <f t="shared" si="2"/>
        <v>15</v>
      </c>
    </row>
    <row r="21" spans="1:15" s="6" customFormat="1">
      <c r="A21" s="12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s="6" customFormat="1">
      <c r="A22" s="12" t="s">
        <v>11</v>
      </c>
      <c r="B22" s="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s="13" customFormat="1">
      <c r="A23" s="1">
        <v>23</v>
      </c>
      <c r="B23" s="5" t="s">
        <v>5</v>
      </c>
      <c r="C23" s="2">
        <f>SUM(C10,C20)</f>
        <v>17</v>
      </c>
      <c r="D23" s="2">
        <f t="shared" ref="D23:O23" si="3">SUM(D10,D20)</f>
        <v>16</v>
      </c>
      <c r="E23" s="2">
        <f t="shared" si="3"/>
        <v>16</v>
      </c>
      <c r="F23" s="2">
        <f t="shared" si="3"/>
        <v>20</v>
      </c>
      <c r="G23" s="2">
        <f t="shared" si="3"/>
        <v>16</v>
      </c>
      <c r="H23" s="2">
        <f t="shared" si="3"/>
        <v>16.75</v>
      </c>
      <c r="I23" s="2">
        <f t="shared" si="3"/>
        <v>17</v>
      </c>
      <c r="J23" s="2">
        <f t="shared" si="3"/>
        <v>16</v>
      </c>
      <c r="K23" s="2">
        <f t="shared" si="3"/>
        <v>20.5</v>
      </c>
      <c r="L23" s="2">
        <f t="shared" si="3"/>
        <v>18.5</v>
      </c>
      <c r="M23" s="2">
        <f t="shared" si="3"/>
        <v>18</v>
      </c>
      <c r="N23" s="2">
        <f t="shared" si="3"/>
        <v>10</v>
      </c>
      <c r="O23" s="2">
        <f t="shared" si="3"/>
        <v>19</v>
      </c>
    </row>
    <row r="24" spans="1:15" s="13" customFormat="1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>
      <c r="A25" s="1" t="s">
        <v>27</v>
      </c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1"/>
      <c r="B26" s="5" t="s">
        <v>32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1">
        <v>27</v>
      </c>
      <c r="B27" s="5" t="s">
        <v>31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</row>
    <row r="28" spans="1:15" s="6" customFormat="1">
      <c r="A28" s="1">
        <v>28</v>
      </c>
      <c r="B28" s="5" t="s">
        <v>12</v>
      </c>
      <c r="C28" s="2">
        <v>2</v>
      </c>
      <c r="D28" s="2">
        <v>2</v>
      </c>
      <c r="E28" s="2">
        <v>2</v>
      </c>
      <c r="F28" s="2">
        <v>2</v>
      </c>
      <c r="G28" s="2">
        <v>2</v>
      </c>
      <c r="H28" s="2">
        <v>2</v>
      </c>
      <c r="I28" s="2">
        <v>2</v>
      </c>
      <c r="J28" s="2">
        <v>2</v>
      </c>
      <c r="K28" s="2">
        <v>0</v>
      </c>
      <c r="L28" s="2">
        <v>0</v>
      </c>
      <c r="M28" s="2">
        <v>2</v>
      </c>
      <c r="N28" s="2">
        <v>0</v>
      </c>
      <c r="O28" s="2">
        <v>0</v>
      </c>
    </row>
    <row r="29" spans="1:15" s="6" customFormat="1">
      <c r="A29" s="1">
        <v>29</v>
      </c>
      <c r="B29" s="17" t="s">
        <v>8</v>
      </c>
      <c r="C29" s="2">
        <v>8</v>
      </c>
      <c r="D29" s="2">
        <v>5</v>
      </c>
      <c r="E29" s="2">
        <v>8</v>
      </c>
      <c r="F29" s="2">
        <v>8</v>
      </c>
      <c r="G29" s="2">
        <v>8</v>
      </c>
      <c r="H29" s="2">
        <v>8</v>
      </c>
      <c r="I29" s="2">
        <v>8</v>
      </c>
      <c r="J29" s="2">
        <v>5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</row>
    <row r="30" spans="1:15" s="3" customFormat="1">
      <c r="A30" s="1">
        <v>30</v>
      </c>
      <c r="B30" s="5" t="s">
        <v>13</v>
      </c>
      <c r="C30" s="2">
        <f>SUM(C28:C29)</f>
        <v>10</v>
      </c>
      <c r="D30" s="2">
        <f t="shared" ref="D30:O30" si="4">SUM(D28:D29)</f>
        <v>7</v>
      </c>
      <c r="E30" s="2">
        <f t="shared" si="4"/>
        <v>10</v>
      </c>
      <c r="F30" s="2">
        <f t="shared" si="4"/>
        <v>10</v>
      </c>
      <c r="G30" s="2">
        <f t="shared" si="4"/>
        <v>10</v>
      </c>
      <c r="H30" s="2">
        <f t="shared" si="4"/>
        <v>10</v>
      </c>
      <c r="I30" s="2">
        <f t="shared" si="4"/>
        <v>10</v>
      </c>
      <c r="J30" s="2">
        <f t="shared" si="4"/>
        <v>7</v>
      </c>
      <c r="K30" s="2">
        <f t="shared" si="4"/>
        <v>0</v>
      </c>
      <c r="L30" s="2">
        <f t="shared" si="4"/>
        <v>0</v>
      </c>
      <c r="M30" s="2">
        <f t="shared" si="4"/>
        <v>2</v>
      </c>
      <c r="N30" s="2">
        <f t="shared" si="4"/>
        <v>0</v>
      </c>
      <c r="O30" s="2">
        <f t="shared" si="4"/>
        <v>0</v>
      </c>
    </row>
    <row r="31" spans="1:15" s="6" customFormat="1">
      <c r="A31" s="1">
        <v>31</v>
      </c>
      <c r="B31" s="5" t="s">
        <v>14</v>
      </c>
      <c r="C31" s="2">
        <v>2</v>
      </c>
      <c r="D31" s="2">
        <v>2</v>
      </c>
      <c r="E31" s="2">
        <v>2</v>
      </c>
      <c r="F31" s="2">
        <v>2</v>
      </c>
      <c r="G31" s="2">
        <v>2</v>
      </c>
      <c r="H31" s="2">
        <v>2</v>
      </c>
      <c r="I31" s="2">
        <v>2</v>
      </c>
      <c r="J31" s="2">
        <v>2</v>
      </c>
      <c r="K31" s="2">
        <v>0</v>
      </c>
      <c r="L31" s="2">
        <v>0</v>
      </c>
      <c r="M31" s="2">
        <v>2</v>
      </c>
      <c r="N31" s="2">
        <v>0</v>
      </c>
      <c r="O31" s="2">
        <v>0</v>
      </c>
    </row>
    <row r="32" spans="1:15" s="6" customFormat="1">
      <c r="A32" s="8">
        <v>32</v>
      </c>
      <c r="B32" s="9" t="s">
        <v>15</v>
      </c>
      <c r="C32" s="9">
        <f>+C30*C31</f>
        <v>20</v>
      </c>
      <c r="D32" s="9">
        <f t="shared" ref="D32:O32" si="5">+D30*D31</f>
        <v>14</v>
      </c>
      <c r="E32" s="9">
        <f t="shared" si="5"/>
        <v>20</v>
      </c>
      <c r="F32" s="9">
        <f t="shared" si="5"/>
        <v>20</v>
      </c>
      <c r="G32" s="9">
        <f t="shared" si="5"/>
        <v>20</v>
      </c>
      <c r="H32" s="9">
        <f t="shared" si="5"/>
        <v>20</v>
      </c>
      <c r="I32" s="9">
        <f t="shared" si="5"/>
        <v>20</v>
      </c>
      <c r="J32" s="9">
        <f t="shared" si="5"/>
        <v>14</v>
      </c>
      <c r="K32" s="9">
        <f t="shared" si="5"/>
        <v>0</v>
      </c>
      <c r="L32" s="9">
        <f t="shared" si="5"/>
        <v>0</v>
      </c>
      <c r="M32" s="9">
        <f t="shared" si="5"/>
        <v>4</v>
      </c>
      <c r="N32" s="9">
        <f t="shared" si="5"/>
        <v>0</v>
      </c>
      <c r="O32" s="9">
        <f t="shared" si="5"/>
        <v>0</v>
      </c>
    </row>
    <row r="33" spans="1:15" s="6" customFormat="1">
      <c r="A33" s="1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1" t="s">
        <v>27</v>
      </c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1"/>
      <c r="B35" s="5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1">
        <v>36</v>
      </c>
      <c r="B36" s="5" t="s">
        <v>34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</row>
    <row r="37" spans="1:15" s="6" customFormat="1">
      <c r="A37" s="1">
        <v>37</v>
      </c>
      <c r="B37" s="17" t="s">
        <v>35</v>
      </c>
      <c r="C37" s="2">
        <v>0</v>
      </c>
      <c r="D37" s="2">
        <v>0</v>
      </c>
      <c r="E37" s="2">
        <v>0</v>
      </c>
      <c r="F37" s="2">
        <v>0</v>
      </c>
      <c r="G37" s="2">
        <v>4</v>
      </c>
      <c r="H37" s="2">
        <v>4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s="3" customFormat="1">
      <c r="A38" s="1">
        <v>38</v>
      </c>
      <c r="B38" s="5" t="s">
        <v>13</v>
      </c>
      <c r="C38" s="2">
        <f>C36+C37</f>
        <v>0</v>
      </c>
      <c r="D38" s="2">
        <f t="shared" ref="D38:O38" si="6">D36+D37</f>
        <v>0</v>
      </c>
      <c r="E38" s="2">
        <f t="shared" si="6"/>
        <v>0</v>
      </c>
      <c r="F38" s="2">
        <f t="shared" si="6"/>
        <v>0</v>
      </c>
      <c r="G38" s="2">
        <f t="shared" si="6"/>
        <v>4</v>
      </c>
      <c r="H38" s="2">
        <f t="shared" si="6"/>
        <v>4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2">
        <f t="shared" si="6"/>
        <v>0</v>
      </c>
      <c r="O38" s="2">
        <f t="shared" si="6"/>
        <v>0</v>
      </c>
    </row>
    <row r="39" spans="1:15" s="6" customFormat="1">
      <c r="A39" s="1">
        <v>39</v>
      </c>
      <c r="B39" s="5" t="s">
        <v>14</v>
      </c>
      <c r="C39" s="2">
        <v>0</v>
      </c>
      <c r="D39" s="2">
        <v>0</v>
      </c>
      <c r="E39" s="2">
        <v>0</v>
      </c>
      <c r="F39" s="2">
        <v>0</v>
      </c>
      <c r="G39" s="2">
        <v>3</v>
      </c>
      <c r="H39" s="2">
        <v>3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</row>
    <row r="40" spans="1:15" s="6" customFormat="1">
      <c r="A40" s="1">
        <v>40</v>
      </c>
      <c r="B40" s="5" t="s">
        <v>15</v>
      </c>
      <c r="C40" s="2">
        <f>+C38*C39</f>
        <v>0</v>
      </c>
      <c r="D40" s="2">
        <f t="shared" ref="D40:O40" si="7">+D38*D39</f>
        <v>0</v>
      </c>
      <c r="E40" s="2">
        <f t="shared" si="7"/>
        <v>0</v>
      </c>
      <c r="F40" s="2">
        <f t="shared" si="7"/>
        <v>0</v>
      </c>
      <c r="G40" s="2">
        <f t="shared" si="7"/>
        <v>12</v>
      </c>
      <c r="H40" s="2">
        <f t="shared" si="7"/>
        <v>12</v>
      </c>
      <c r="I40" s="2">
        <f t="shared" si="7"/>
        <v>0</v>
      </c>
      <c r="J40" s="2">
        <f t="shared" si="7"/>
        <v>0</v>
      </c>
      <c r="K40" s="2">
        <f t="shared" si="7"/>
        <v>0</v>
      </c>
      <c r="L40" s="2">
        <f t="shared" si="7"/>
        <v>0</v>
      </c>
      <c r="M40" s="2">
        <f t="shared" si="7"/>
        <v>0</v>
      </c>
      <c r="N40" s="2">
        <f t="shared" si="7"/>
        <v>0</v>
      </c>
      <c r="O40" s="2">
        <f t="shared" si="7"/>
        <v>0</v>
      </c>
    </row>
    <row r="41" spans="1:15" s="6" customFormat="1">
      <c r="A41" s="1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1" t="s">
        <v>16</v>
      </c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1">
        <v>43</v>
      </c>
      <c r="B43" s="5" t="s">
        <v>12</v>
      </c>
      <c r="C43" s="2">
        <v>3</v>
      </c>
      <c r="D43" s="2">
        <v>3</v>
      </c>
      <c r="E43" s="2">
        <v>3</v>
      </c>
      <c r="F43" s="2">
        <v>3</v>
      </c>
      <c r="G43" s="2">
        <v>3</v>
      </c>
      <c r="H43" s="2">
        <v>3</v>
      </c>
      <c r="I43" s="2">
        <v>3</v>
      </c>
      <c r="J43" s="2">
        <v>3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</row>
    <row r="44" spans="1:15">
      <c r="A44" s="1">
        <v>44</v>
      </c>
      <c r="B44" s="5" t="s">
        <v>8</v>
      </c>
      <c r="C44" s="2">
        <v>12</v>
      </c>
      <c r="D44" s="2">
        <v>8</v>
      </c>
      <c r="E44" s="2">
        <v>12</v>
      </c>
      <c r="F44" s="2">
        <v>12</v>
      </c>
      <c r="G44" s="2">
        <v>12</v>
      </c>
      <c r="H44" s="2">
        <v>12</v>
      </c>
      <c r="I44" s="2">
        <v>12</v>
      </c>
      <c r="J44" s="2">
        <v>8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</row>
    <row r="45" spans="1:15">
      <c r="A45" s="1">
        <v>45</v>
      </c>
      <c r="B45" s="5" t="s">
        <v>17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5</v>
      </c>
      <c r="O45" s="2">
        <v>0</v>
      </c>
    </row>
    <row r="46" spans="1:15">
      <c r="A46" s="8">
        <v>46</v>
      </c>
      <c r="B46" s="9" t="s">
        <v>15</v>
      </c>
      <c r="C46" s="9">
        <f>SUM(C43:C45)</f>
        <v>15</v>
      </c>
      <c r="D46" s="9">
        <f t="shared" ref="D46:O46" si="8">SUM(D43:D45)</f>
        <v>11</v>
      </c>
      <c r="E46" s="9">
        <f t="shared" si="8"/>
        <v>15</v>
      </c>
      <c r="F46" s="9">
        <f t="shared" si="8"/>
        <v>15</v>
      </c>
      <c r="G46" s="9">
        <f t="shared" si="8"/>
        <v>15</v>
      </c>
      <c r="H46" s="9">
        <f t="shared" si="8"/>
        <v>15</v>
      </c>
      <c r="I46" s="9">
        <f t="shared" si="8"/>
        <v>15</v>
      </c>
      <c r="J46" s="9">
        <f t="shared" si="8"/>
        <v>11</v>
      </c>
      <c r="K46" s="9">
        <f t="shared" si="8"/>
        <v>0</v>
      </c>
      <c r="L46" s="9">
        <f t="shared" si="8"/>
        <v>0</v>
      </c>
      <c r="M46" s="9">
        <f t="shared" si="8"/>
        <v>0</v>
      </c>
      <c r="N46" s="9">
        <f t="shared" si="8"/>
        <v>5</v>
      </c>
      <c r="O46" s="9">
        <f t="shared" si="8"/>
        <v>0</v>
      </c>
    </row>
    <row r="47" spans="1:15">
      <c r="A47" s="1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1" t="s">
        <v>18</v>
      </c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1">
        <v>49</v>
      </c>
      <c r="B49" s="5" t="s">
        <v>19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</row>
    <row r="50" spans="1:15">
      <c r="A50" s="1">
        <v>50</v>
      </c>
      <c r="B50" s="5" t="s">
        <v>20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</row>
    <row r="51" spans="1:15">
      <c r="A51" s="1">
        <v>51</v>
      </c>
      <c r="B51" s="5" t="s">
        <v>15</v>
      </c>
      <c r="C51" s="2">
        <f t="shared" ref="C51:O51" si="9">SUM(C49:C50)</f>
        <v>0</v>
      </c>
      <c r="D51" s="2">
        <f t="shared" si="9"/>
        <v>0</v>
      </c>
      <c r="E51" s="2">
        <f t="shared" si="9"/>
        <v>0</v>
      </c>
      <c r="F51" s="2">
        <f t="shared" si="9"/>
        <v>0</v>
      </c>
      <c r="G51" s="2">
        <f t="shared" si="9"/>
        <v>0</v>
      </c>
      <c r="H51" s="2">
        <v>0</v>
      </c>
      <c r="I51" s="2">
        <f t="shared" si="9"/>
        <v>0</v>
      </c>
      <c r="J51" s="2">
        <f t="shared" si="9"/>
        <v>0</v>
      </c>
      <c r="K51" s="2">
        <f t="shared" si="9"/>
        <v>0</v>
      </c>
      <c r="L51" s="2">
        <f t="shared" si="9"/>
        <v>0</v>
      </c>
      <c r="M51" s="2">
        <f t="shared" si="9"/>
        <v>0</v>
      </c>
      <c r="N51" s="2">
        <f t="shared" si="9"/>
        <v>0</v>
      </c>
      <c r="O51" s="2">
        <f t="shared" si="9"/>
        <v>0</v>
      </c>
    </row>
    <row r="52" spans="1:15">
      <c r="A52" s="1"/>
      <c r="B52" s="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1"/>
      <c r="B53" s="5" t="s">
        <v>42</v>
      </c>
      <c r="C53" s="2">
        <v>8</v>
      </c>
      <c r="D53" s="2">
        <v>8</v>
      </c>
      <c r="E53" s="2">
        <v>8</v>
      </c>
      <c r="F53" s="2">
        <v>8</v>
      </c>
      <c r="G53" s="2">
        <v>8</v>
      </c>
      <c r="H53" s="2">
        <v>8</v>
      </c>
      <c r="I53" s="2">
        <v>8</v>
      </c>
      <c r="J53" s="2">
        <v>8</v>
      </c>
      <c r="K53" s="2">
        <v>10</v>
      </c>
      <c r="L53" s="2">
        <v>10</v>
      </c>
      <c r="M53" s="2">
        <v>10</v>
      </c>
      <c r="N53" s="2">
        <v>10</v>
      </c>
      <c r="O53" s="2">
        <v>8</v>
      </c>
    </row>
    <row r="54" spans="1:15">
      <c r="A54" s="1" t="s">
        <v>21</v>
      </c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1">
        <v>54</v>
      </c>
      <c r="B55" s="5" t="s">
        <v>22</v>
      </c>
      <c r="C55" s="2">
        <f>C53*C23+C32+C40+C46+C51</f>
        <v>171</v>
      </c>
      <c r="D55" s="2">
        <f t="shared" ref="D55:O55" si="10">D53*D23+D32+D40+D46+D51</f>
        <v>153</v>
      </c>
      <c r="E55" s="2">
        <f t="shared" si="10"/>
        <v>163</v>
      </c>
      <c r="F55" s="2">
        <f t="shared" si="10"/>
        <v>195</v>
      </c>
      <c r="G55" s="2">
        <f t="shared" si="10"/>
        <v>175</v>
      </c>
      <c r="H55" s="2">
        <f t="shared" si="10"/>
        <v>181</v>
      </c>
      <c r="I55" s="2">
        <f t="shared" si="10"/>
        <v>171</v>
      </c>
      <c r="J55" s="2">
        <f t="shared" si="10"/>
        <v>153</v>
      </c>
      <c r="K55" s="2">
        <f t="shared" si="10"/>
        <v>205</v>
      </c>
      <c r="L55" s="2">
        <f t="shared" si="10"/>
        <v>185</v>
      </c>
      <c r="M55" s="2">
        <f t="shared" si="10"/>
        <v>184</v>
      </c>
      <c r="N55" s="2">
        <f t="shared" si="10"/>
        <v>105</v>
      </c>
      <c r="O55" s="2">
        <f t="shared" si="10"/>
        <v>152</v>
      </c>
    </row>
    <row r="56" spans="1:15">
      <c r="A56" s="1">
        <v>55</v>
      </c>
      <c r="B56" s="5" t="s">
        <v>23</v>
      </c>
      <c r="C56" s="18">
        <f>ROUND(C55/11,2)</f>
        <v>15.55</v>
      </c>
      <c r="D56" s="18">
        <f t="shared" ref="D56:O56" si="11">ROUND(D55/11,2)</f>
        <v>13.91</v>
      </c>
      <c r="E56" s="18">
        <f t="shared" si="11"/>
        <v>14.82</v>
      </c>
      <c r="F56" s="18">
        <f t="shared" si="11"/>
        <v>17.73</v>
      </c>
      <c r="G56" s="18">
        <f t="shared" si="11"/>
        <v>15.91</v>
      </c>
      <c r="H56" s="18">
        <f t="shared" si="11"/>
        <v>16.45</v>
      </c>
      <c r="I56" s="18">
        <f t="shared" si="11"/>
        <v>15.55</v>
      </c>
      <c r="J56" s="18">
        <f t="shared" si="11"/>
        <v>13.91</v>
      </c>
      <c r="K56" s="18">
        <f t="shared" si="11"/>
        <v>18.64</v>
      </c>
      <c r="L56" s="18">
        <f t="shared" si="11"/>
        <v>16.82</v>
      </c>
      <c r="M56" s="18">
        <f t="shared" si="11"/>
        <v>16.73</v>
      </c>
      <c r="N56" s="18">
        <f t="shared" si="11"/>
        <v>9.5500000000000007</v>
      </c>
      <c r="O56" s="18">
        <f t="shared" si="11"/>
        <v>13.82</v>
      </c>
    </row>
    <row r="57" spans="1:15">
      <c r="A57" s="1">
        <v>56</v>
      </c>
      <c r="B57" s="5" t="s">
        <v>24</v>
      </c>
      <c r="C57" s="18">
        <f>ROUND(C56/40,2)</f>
        <v>0.39</v>
      </c>
      <c r="D57" s="18">
        <f t="shared" ref="D57:O57" si="12">ROUND(D56/40,2)</f>
        <v>0.35</v>
      </c>
      <c r="E57" s="18">
        <f t="shared" si="12"/>
        <v>0.37</v>
      </c>
      <c r="F57" s="18">
        <f t="shared" si="12"/>
        <v>0.44</v>
      </c>
      <c r="G57" s="18">
        <f t="shared" si="12"/>
        <v>0.4</v>
      </c>
      <c r="H57" s="18">
        <f t="shared" ref="H57" si="13">ROUND(H56/40,2)</f>
        <v>0.41</v>
      </c>
      <c r="I57" s="18">
        <f t="shared" si="12"/>
        <v>0.39</v>
      </c>
      <c r="J57" s="18">
        <f t="shared" si="12"/>
        <v>0.35</v>
      </c>
      <c r="K57" s="18">
        <f t="shared" si="12"/>
        <v>0.47</v>
      </c>
      <c r="L57" s="18">
        <f t="shared" si="12"/>
        <v>0.42</v>
      </c>
      <c r="M57" s="18">
        <f t="shared" si="12"/>
        <v>0.42</v>
      </c>
      <c r="N57" s="18">
        <f t="shared" si="12"/>
        <v>0.24</v>
      </c>
      <c r="O57" s="18">
        <f t="shared" si="12"/>
        <v>0.35</v>
      </c>
    </row>
  </sheetData>
  <phoneticPr fontId="0" type="noConversion"/>
  <pageMargins left="1.06" right="0.98" top="1" bottom="0.5" header="0" footer="0"/>
  <pageSetup scale="72" orientation="landscape"/>
  <headerFooter alignWithMargins="0">
    <oddFooter>&amp;L&amp;F  &amp;A&amp;C&amp;P / &amp;N&amp;R&amp;D  &amp;T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TA-Loads per Course</vt:lpstr>
      <vt:lpstr>'TA-Loads per Course'!Print_Area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westallj</dc:creator>
  <cp:lastModifiedBy>Microsoft Office User</cp:lastModifiedBy>
  <cp:lastPrinted>2014-10-28T19:02:04Z</cp:lastPrinted>
  <dcterms:created xsi:type="dcterms:W3CDTF">1999-12-14T01:20:06Z</dcterms:created>
  <dcterms:modified xsi:type="dcterms:W3CDTF">2020-01-03T15:51:38Z</dcterms:modified>
</cp:coreProperties>
</file>